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remi\Documents\Virage Simulation\Marketing and Sales\Templates - new\Supporting study\"/>
    </mc:Choice>
  </mc:AlternateContent>
  <bookViews>
    <workbookView xWindow="0" yWindow="0" windowWidth="15345" windowHeight="7800"/>
  </bookViews>
  <sheets>
    <sheet name="Sheet1" sheetId="1" r:id="rId1"/>
  </sheets>
  <definedNames>
    <definedName name="_xlnm.Print_Area" localSheetId="0">Sheet1!$B$2:$H$40</definedName>
    <definedName name="Z_618FBBC2_5BE5_4D79_85E8_07FDCA816F38_.wvu.PrintArea" localSheetId="0" hidden="1">Sheet1!$B$2:$H$40</definedName>
    <definedName name="Z_85C7CAC9_5001_2A4D_BADA_A4540F55C57E_.wvu.PrintArea" localSheetId="0" hidden="1">Sheet1!$B$2:$H$40</definedName>
  </definedNames>
  <calcPr calcId="152511"/>
  <customWorkbookViews>
    <customWorkbookView name="Remi quimper - Personal View" guid="{618FBBC2-5BE5-4D79-85E8-07FDCA816F38}" mergeInterval="0" personalView="1" xWindow="1651" yWindow="171" windowWidth="1025" windowHeight="736" activeSheetId="1"/>
    <customWorkbookView name="Pierro Hirsch - Personal View" guid="{85C7CAC9-5001-2A4D-BADA-A4540F55C57E}" mergeInterval="0" personalView="1" xWindow="-1680" yWindow="10" windowWidth="1680" windowHeight="1018" activeSheetId="1"/>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6" i="1" l="1"/>
  <c r="C27" i="1" l="1"/>
  <c r="D21" i="1"/>
  <c r="F21" i="1"/>
  <c r="H21" i="1" s="1"/>
  <c r="D14" i="1"/>
  <c r="H14" i="1" s="1"/>
  <c r="F14" i="1"/>
  <c r="F15" i="1"/>
  <c r="H15" i="1"/>
  <c r="D16" i="1"/>
  <c r="F16" i="1"/>
  <c r="H16" i="1"/>
  <c r="F17" i="1"/>
  <c r="H17" i="1"/>
  <c r="F18" i="1"/>
  <c r="H18" i="1"/>
  <c r="F19" i="1"/>
  <c r="H19" i="1"/>
  <c r="H20" i="1"/>
  <c r="G16" i="1"/>
  <c r="G17" i="1"/>
  <c r="G20" i="1"/>
  <c r="G21" i="1"/>
  <c r="G14" i="1"/>
  <c r="G19" i="1"/>
  <c r="H23" i="1" l="1"/>
  <c r="D22" i="1"/>
  <c r="C29" i="1"/>
  <c r="C30" i="1" s="1"/>
  <c r="F22" i="1"/>
</calcChain>
</file>

<file path=xl/sharedStrings.xml><?xml version="1.0" encoding="utf-8"?>
<sst xmlns="http://schemas.openxmlformats.org/spreadsheetml/2006/main" count="44" uniqueCount="40">
  <si>
    <t>per year</t>
  </si>
  <si>
    <t>Cost of operations</t>
  </si>
  <si>
    <t>Maintenance</t>
  </si>
  <si>
    <t>Insurance</t>
  </si>
  <si>
    <t>per hour</t>
  </si>
  <si>
    <t>License, registration, taxes</t>
  </si>
  <si>
    <t>Fuel / Electricity</t>
  </si>
  <si>
    <t>Other costs, e.g. washing, accessories</t>
  </si>
  <si>
    <t>Tires</t>
  </si>
  <si>
    <t>Total Annual Cost</t>
  </si>
  <si>
    <t>Instructor wages and benefits**</t>
  </si>
  <si>
    <t>Miscellaneous</t>
  </si>
  <si>
    <t>Number of hours of training per year :</t>
  </si>
  <si>
    <t>Instructions :</t>
  </si>
  <si>
    <t>Price of the truck it replaces</t>
  </si>
  <si>
    <t>Do you still need a training yard?</t>
  </si>
  <si>
    <t>This could lead to additional savings.</t>
  </si>
  <si>
    <r>
      <rPr>
        <b/>
        <sz val="11"/>
        <color theme="1"/>
        <rFont val="Calibri"/>
        <family val="2"/>
        <scheme val="minor"/>
      </rPr>
      <t xml:space="preserve">LINE 1 - </t>
    </r>
    <r>
      <rPr>
        <sz val="11"/>
        <color theme="1"/>
        <rFont val="Calibri"/>
        <family val="2"/>
        <scheme val="minor"/>
      </rPr>
      <t xml:space="preserve">In the blue cell, enter the yearly number of hours of training you are currently doing on your truck, or the number of hours you are planning to do on your simulator </t>
    </r>
  </si>
  <si>
    <r>
      <rPr>
        <b/>
        <sz val="11"/>
        <color theme="1"/>
        <rFont val="Calibri"/>
        <family val="2"/>
        <scheme val="minor"/>
      </rPr>
      <t xml:space="preserve">LINES 2 to 9 - </t>
    </r>
    <r>
      <rPr>
        <sz val="11"/>
        <color theme="1"/>
        <rFont val="Calibri"/>
        <family val="2"/>
        <scheme val="minor"/>
      </rPr>
      <t xml:space="preserve">In the blue cells, enter your own operating costs for the different line items.  If you use the "per hour" cost, the yearly cost will be computed automatically.  If you know your yearly total, enter that amount directly in the "per year" column.  </t>
    </r>
  </si>
  <si>
    <t>Note : Figures pre-entered are based on real costs from truck driver training centers in the US and figures reported by Fender et al. (2012).</t>
  </si>
  <si>
    <t>Info@VirageSimulation.com</t>
  </si>
  <si>
    <t>Truck</t>
  </si>
  <si>
    <t>This is the price you would pay for the truck you need or the price you will obtain for the truck you will replace with your simulator</t>
  </si>
  <si>
    <t>Annual cost saving</t>
  </si>
  <si>
    <t>What about two or more simulators?</t>
  </si>
  <si>
    <r>
      <rPr>
        <b/>
        <sz val="11"/>
        <color theme="1"/>
        <rFont val="Calibri"/>
        <family val="2"/>
        <scheme val="minor"/>
      </rPr>
      <t>The annual cost savings</t>
    </r>
    <r>
      <rPr>
        <sz val="11"/>
        <color theme="1"/>
        <rFont val="Calibri"/>
        <family val="2"/>
        <scheme val="minor"/>
      </rPr>
      <t xml:space="preserve"> are calculated automatically in the yellow cell, </t>
    </r>
    <r>
      <rPr>
        <sz val="11"/>
        <rFont val="Calibri"/>
        <scheme val="minor"/>
      </rPr>
      <t>line 11.</t>
    </r>
  </si>
  <si>
    <r>
      <rPr>
        <b/>
        <sz val="11"/>
        <color theme="1"/>
        <rFont val="Calibri"/>
        <family val="2"/>
        <scheme val="minor"/>
      </rPr>
      <t>Your payback period</t>
    </r>
    <r>
      <rPr>
        <sz val="11"/>
        <color theme="1"/>
        <rFont val="Calibri"/>
        <family val="2"/>
        <scheme val="minor"/>
      </rPr>
      <t xml:space="preserve"> is calculated automatically, </t>
    </r>
    <r>
      <rPr>
        <sz val="11"/>
        <rFont val="Calibri"/>
        <scheme val="minor"/>
      </rPr>
      <t>lines 15 -16</t>
    </r>
  </si>
  <si>
    <t>Your payback period:</t>
  </si>
  <si>
    <t>Year(s)</t>
  </si>
  <si>
    <t>Months</t>
  </si>
  <si>
    <t>Virage Simulation is providing this work sheet to help the Training Administrator to evaluate the potential cost savings gained by using a VS600M truck simulator.  Virage Simulation is not responsible for any errors, omissions or misuses of this tool.  The cost saving is based on replacing training hours on the truck with training hours on the simulator where regulations permit.</t>
  </si>
  <si>
    <t>Annual cost saving when using a VS60-S Shifting simulator for training</t>
  </si>
  <si>
    <t>The cost saving is based on replacing training hours on the truck with training hours on the simulator</t>
  </si>
  <si>
    <t>Price of your Shifting simulator</t>
  </si>
  <si>
    <t>Cost savings from the Shifting simulator</t>
  </si>
  <si>
    <t>Copyright 2016 Virage Simulation, All rights reserved</t>
  </si>
  <si>
    <t>Shifting Smulator</t>
  </si>
  <si>
    <t>This simulator can pay by itself using the money saved in operating cost</t>
  </si>
  <si>
    <t>Request a quote from Virage Simulation at 1-877-456-1556, Info@VirageSimulation.com.  Price may vary. Quantity discount available.</t>
  </si>
  <si>
    <t>**Based on using the simulator for self-paced practice (without instructor supervision)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</si>
</sst>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quot;$&quot;* #,##0.00_);_(&quot;$&quot;* \(#,##0.00\);_(&quot;$&quot;* &quot;-&quot;??_);_(@_)"/>
    <numFmt numFmtId="165" formatCode="_([$$-409]* #,##0.00_);_([$$-409]* \(#,##0.00\);_([$$-409]* &quot;-&quot;??_);_(@_)"/>
    <numFmt numFmtId="166" formatCode="0.0"/>
    <numFmt numFmtId="167" formatCode="_-&quot;$&quot;* #,##0_-;\-&quot;$&quot;* #,##0_-;_-&quot;$&quot;* &quot;-&quot;??_-;_-@_-"/>
  </numFmts>
  <fonts count="14">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4"/>
      <color theme="1"/>
      <name val="Calibri"/>
      <scheme val="minor"/>
    </font>
    <font>
      <b/>
      <sz val="16"/>
      <color theme="1"/>
      <name val="Calibri"/>
      <scheme val="minor"/>
    </font>
    <font>
      <sz val="16"/>
      <color theme="1"/>
      <name val="Calibri"/>
      <scheme val="minor"/>
    </font>
    <font>
      <sz val="16"/>
      <color theme="1"/>
      <name val="Calibri"/>
      <family val="2"/>
      <scheme val="minor"/>
    </font>
    <font>
      <b/>
      <sz val="16"/>
      <color theme="1"/>
      <name val="Calibri"/>
      <family val="2"/>
      <scheme val="minor"/>
    </font>
    <font>
      <sz val="10"/>
      <color theme="1"/>
      <name val="Calibri"/>
      <family val="2"/>
      <scheme val="minor"/>
    </font>
    <font>
      <sz val="11"/>
      <name val="Calibri"/>
      <scheme val="minor"/>
    </font>
    <font>
      <b/>
      <sz val="11"/>
      <name val="Calibri"/>
      <scheme val="minor"/>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bgColor indexed="64"/>
      </patternFill>
    </fill>
    <fill>
      <patternFill patternType="solid">
        <fgColor theme="5"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top style="thin">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69">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21">
    <xf numFmtId="0" fontId="0" fillId="0" borderId="0" xfId="0"/>
    <xf numFmtId="0" fontId="0" fillId="0" borderId="0" xfId="0" applyAlignment="1">
      <alignment horizontal="left"/>
    </xf>
    <xf numFmtId="0" fontId="2" fillId="0" borderId="0" xfId="0" applyFont="1"/>
    <xf numFmtId="44" fontId="0" fillId="3" borderId="1" xfId="1" applyFont="1" applyFill="1" applyBorder="1" applyAlignment="1">
      <alignment horizontal="center" vertical="top"/>
    </xf>
    <xf numFmtId="164" fontId="2" fillId="4" borderId="17" xfId="0" applyNumberFormat="1" applyFont="1" applyFill="1" applyBorder="1"/>
    <xf numFmtId="0" fontId="2" fillId="2" borderId="15" xfId="0" applyFont="1" applyFill="1" applyBorder="1" applyAlignment="1">
      <alignment horizontal="left"/>
    </xf>
    <xf numFmtId="0" fontId="0" fillId="2" borderId="0" xfId="0" applyFill="1"/>
    <xf numFmtId="0" fontId="8" fillId="0" borderId="0" xfId="0" applyFont="1"/>
    <xf numFmtId="0" fontId="0" fillId="0" borderId="0" xfId="0" applyAlignment="1">
      <alignment horizontal="center"/>
    </xf>
    <xf numFmtId="0" fontId="8" fillId="0" borderId="0" xfId="0" applyFont="1" applyAlignment="1">
      <alignment horizontal="center"/>
    </xf>
    <xf numFmtId="0" fontId="0" fillId="0" borderId="20" xfId="0" applyBorder="1" applyAlignment="1">
      <alignment horizontal="left"/>
    </xf>
    <xf numFmtId="44" fontId="2" fillId="2" borderId="1" xfId="0" applyNumberFormat="1" applyFont="1" applyFill="1" applyBorder="1" applyAlignment="1">
      <alignment horizontal="left"/>
    </xf>
    <xf numFmtId="0" fontId="2" fillId="0" borderId="0" xfId="0" applyFont="1" applyAlignment="1">
      <alignment horizontal="center"/>
    </xf>
    <xf numFmtId="0" fontId="9" fillId="0" borderId="0" xfId="0" applyFont="1" applyAlignment="1">
      <alignment horizontal="center"/>
    </xf>
    <xf numFmtId="0" fontId="9" fillId="0" borderId="0" xfId="0" applyFont="1"/>
    <xf numFmtId="0" fontId="0" fillId="0" borderId="31" xfId="0" applyBorder="1" applyAlignment="1">
      <alignment horizontal="left"/>
    </xf>
    <xf numFmtId="0" fontId="0" fillId="0" borderId="0" xfId="0" applyBorder="1" applyAlignment="1">
      <alignment horizontal="left"/>
    </xf>
    <xf numFmtId="0" fontId="0" fillId="0" borderId="0" xfId="0" applyBorder="1"/>
    <xf numFmtId="0" fontId="0" fillId="0" borderId="32" xfId="0" applyBorder="1"/>
    <xf numFmtId="0" fontId="0" fillId="0" borderId="31" xfId="0" applyBorder="1"/>
    <xf numFmtId="0" fontId="0" fillId="0" borderId="3" xfId="0" applyBorder="1" applyAlignment="1">
      <alignment horizontal="left" vertical="top"/>
    </xf>
    <xf numFmtId="0" fontId="2" fillId="0" borderId="31" xfId="0" applyFont="1" applyBorder="1" applyAlignment="1">
      <alignment horizontal="left"/>
    </xf>
    <xf numFmtId="0" fontId="10" fillId="0" borderId="31" xfId="0" applyFont="1" applyBorder="1" applyAlignment="1">
      <alignment horizontal="left"/>
    </xf>
    <xf numFmtId="0" fontId="9" fillId="0" borderId="0" xfId="0" applyFont="1" applyBorder="1" applyAlignment="1">
      <alignment horizontal="left"/>
    </xf>
    <xf numFmtId="0" fontId="9" fillId="0" borderId="0" xfId="0" applyFont="1" applyBorder="1"/>
    <xf numFmtId="0" fontId="9" fillId="0" borderId="32" xfId="0" applyFont="1" applyBorder="1"/>
    <xf numFmtId="165" fontId="0" fillId="0" borderId="3" xfId="1" applyNumberFormat="1" applyFont="1" applyBorder="1" applyAlignment="1">
      <alignment horizontal="center"/>
    </xf>
    <xf numFmtId="44" fontId="0" fillId="0" borderId="4" xfId="1" applyFont="1" applyBorder="1" applyAlignment="1">
      <alignment horizontal="center"/>
    </xf>
    <xf numFmtId="165" fontId="0" fillId="2" borderId="37" xfId="0" applyNumberFormat="1" applyFill="1" applyBorder="1" applyAlignment="1">
      <alignment vertical="top"/>
    </xf>
    <xf numFmtId="44" fontId="0" fillId="2" borderId="38" xfId="1" applyFont="1" applyFill="1" applyBorder="1" applyAlignment="1">
      <alignment horizontal="center"/>
    </xf>
    <xf numFmtId="0" fontId="0" fillId="0" borderId="33" xfId="0" applyBorder="1" applyAlignment="1">
      <alignment horizontal="left" indent="1"/>
    </xf>
    <xf numFmtId="0" fontId="0" fillId="2" borderId="29" xfId="0" applyFill="1" applyBorder="1" applyAlignment="1">
      <alignment horizontal="left" indent="1"/>
    </xf>
    <xf numFmtId="44" fontId="0" fillId="3" borderId="4" xfId="1" applyNumberFormat="1" applyFont="1" applyFill="1" applyBorder="1" applyAlignment="1">
      <alignment horizontal="center"/>
    </xf>
    <xf numFmtId="165" fontId="0" fillId="2" borderId="3" xfId="1" applyNumberFormat="1" applyFont="1" applyFill="1" applyBorder="1" applyAlignment="1">
      <alignment horizontal="center"/>
    </xf>
    <xf numFmtId="165" fontId="0" fillId="3" borderId="37" xfId="1" applyNumberFormat="1" applyFont="1" applyFill="1" applyBorder="1" applyAlignment="1">
      <alignment vertical="top"/>
    </xf>
    <xf numFmtId="44" fontId="0" fillId="3" borderId="38" xfId="1" applyNumberFormat="1" applyFont="1" applyFill="1" applyBorder="1" applyAlignment="1">
      <alignment horizontal="center"/>
    </xf>
    <xf numFmtId="0" fontId="0" fillId="0" borderId="27" xfId="0" applyBorder="1" applyAlignment="1">
      <alignment horizontal="left" indent="1"/>
    </xf>
    <xf numFmtId="165" fontId="0" fillId="3" borderId="7" xfId="1" applyNumberFormat="1" applyFont="1" applyFill="1" applyBorder="1" applyAlignment="1">
      <alignment horizontal="center"/>
    </xf>
    <xf numFmtId="44" fontId="0" fillId="3" borderId="8" xfId="1" applyNumberFormat="1" applyFont="1" applyFill="1" applyBorder="1" applyAlignment="1">
      <alignment horizontal="center"/>
    </xf>
    <xf numFmtId="165" fontId="0" fillId="0" borderId="7" xfId="1" applyNumberFormat="1" applyFont="1" applyBorder="1" applyAlignment="1">
      <alignment horizontal="center"/>
    </xf>
    <xf numFmtId="44" fontId="0" fillId="0" borderId="8" xfId="1" applyFont="1" applyBorder="1" applyAlignment="1">
      <alignment horizontal="center"/>
    </xf>
    <xf numFmtId="0" fontId="2" fillId="0" borderId="9" xfId="0" applyFont="1" applyBorder="1" applyAlignment="1">
      <alignment horizontal="left"/>
    </xf>
    <xf numFmtId="0" fontId="2" fillId="0" borderId="15" xfId="0" applyFont="1" applyBorder="1" applyAlignment="1">
      <alignment horizontal="center" wrapText="1"/>
    </xf>
    <xf numFmtId="0" fontId="2" fillId="0" borderId="17" xfId="0" applyFont="1" applyBorder="1" applyAlignment="1">
      <alignment horizontal="center" wrapText="1"/>
    </xf>
    <xf numFmtId="0" fontId="2" fillId="0" borderId="17" xfId="0" applyFont="1" applyBorder="1" applyAlignment="1">
      <alignment horizontal="center"/>
    </xf>
    <xf numFmtId="0" fontId="0" fillId="0" borderId="15" xfId="0" applyFont="1" applyBorder="1" applyAlignment="1">
      <alignment horizontal="left"/>
    </xf>
    <xf numFmtId="0" fontId="0" fillId="3" borderId="16" xfId="0" applyFont="1" applyFill="1" applyBorder="1" applyAlignment="1">
      <alignment horizontal="left"/>
    </xf>
    <xf numFmtId="0" fontId="0" fillId="0" borderId="35" xfId="0" applyBorder="1" applyAlignment="1">
      <alignment horizontal="left" vertical="top"/>
    </xf>
    <xf numFmtId="44" fontId="0" fillId="3" borderId="39" xfId="1" applyFont="1" applyFill="1" applyBorder="1" applyAlignment="1">
      <alignment horizontal="center" vertical="top"/>
    </xf>
    <xf numFmtId="0" fontId="0" fillId="2" borderId="20" xfId="0" applyFill="1" applyBorder="1" applyAlignment="1">
      <alignment horizontal="left"/>
    </xf>
    <xf numFmtId="0" fontId="0" fillId="2" borderId="3" xfId="0" applyFill="1" applyBorder="1" applyAlignment="1">
      <alignment horizontal="left"/>
    </xf>
    <xf numFmtId="166" fontId="2" fillId="6" borderId="1" xfId="0" applyNumberFormat="1" applyFont="1" applyFill="1" applyBorder="1" applyAlignment="1">
      <alignment horizontal="center"/>
    </xf>
    <xf numFmtId="166" fontId="2" fillId="6" borderId="40" xfId="0" applyNumberFormat="1" applyFont="1" applyFill="1" applyBorder="1" applyAlignment="1">
      <alignment horizontal="center"/>
    </xf>
    <xf numFmtId="167" fontId="0" fillId="0" borderId="0" xfId="1" applyNumberFormat="1" applyFont="1"/>
    <xf numFmtId="165" fontId="2" fillId="2" borderId="16" xfId="1" applyNumberFormat="1" applyFont="1" applyFill="1" applyBorder="1" applyAlignment="1">
      <alignment horizontal="left"/>
    </xf>
    <xf numFmtId="44" fontId="2" fillId="2" borderId="16" xfId="0" applyNumberFormat="1" applyFont="1" applyFill="1" applyBorder="1" applyAlignment="1">
      <alignment horizontal="center"/>
    </xf>
    <xf numFmtId="165" fontId="2" fillId="2" borderId="16" xfId="0" applyNumberFormat="1" applyFont="1" applyFill="1" applyBorder="1" applyAlignment="1">
      <alignment horizontal="center"/>
    </xf>
    <xf numFmtId="44" fontId="2" fillId="2" borderId="10" xfId="0" applyNumberFormat="1" applyFont="1" applyFill="1" applyBorder="1" applyAlignment="1">
      <alignment horizontal="center"/>
    </xf>
    <xf numFmtId="0" fontId="2" fillId="4" borderId="15" xfId="0" applyFont="1" applyFill="1" applyBorder="1" applyAlignment="1">
      <alignment horizontal="left"/>
    </xf>
    <xf numFmtId="165" fontId="0" fillId="4" borderId="16" xfId="1" applyNumberFormat="1" applyFont="1" applyFill="1" applyBorder="1" applyAlignment="1">
      <alignment horizontal="left"/>
    </xf>
    <xf numFmtId="44" fontId="0" fillId="4" borderId="15" xfId="0" applyNumberFormat="1" applyFill="1" applyBorder="1" applyAlignment="1">
      <alignment horizontal="center"/>
    </xf>
    <xf numFmtId="0" fontId="2" fillId="4" borderId="15" xfId="0" applyFont="1" applyFill="1" applyBorder="1" applyAlignment="1">
      <alignment horizontal="center" wrapText="1"/>
    </xf>
    <xf numFmtId="0" fontId="2" fillId="4" borderId="17" xfId="0" applyFont="1" applyFill="1" applyBorder="1" applyAlignment="1">
      <alignment horizontal="center"/>
    </xf>
    <xf numFmtId="44" fontId="0" fillId="4" borderId="7" xfId="1" applyFont="1" applyFill="1" applyBorder="1" applyAlignment="1">
      <alignment horizontal="center" vertical="top"/>
    </xf>
    <xf numFmtId="164" fontId="0" fillId="4" borderId="8" xfId="0" applyNumberFormat="1" applyFill="1" applyBorder="1"/>
    <xf numFmtId="44" fontId="0" fillId="4" borderId="3" xfId="1" applyFont="1" applyFill="1" applyBorder="1" applyAlignment="1">
      <alignment horizontal="center"/>
    </xf>
    <xf numFmtId="164" fontId="0" fillId="4" borderId="4" xfId="0" applyNumberFormat="1" applyFill="1" applyBorder="1"/>
    <xf numFmtId="44" fontId="0" fillId="4" borderId="13" xfId="1" applyFont="1" applyFill="1" applyBorder="1" applyAlignment="1">
      <alignment horizontal="center" vertical="top"/>
    </xf>
    <xf numFmtId="164" fontId="0" fillId="4" borderId="14" xfId="0" applyNumberFormat="1" applyFill="1" applyBorder="1"/>
    <xf numFmtId="44" fontId="2" fillId="4" borderId="15" xfId="0" applyNumberFormat="1" applyFont="1" applyFill="1" applyBorder="1" applyAlignment="1">
      <alignment horizontal="center"/>
    </xf>
    <xf numFmtId="0" fontId="13" fillId="2" borderId="33" xfId="0" applyFont="1" applyFill="1" applyBorder="1" applyAlignment="1">
      <alignment horizontal="left"/>
    </xf>
    <xf numFmtId="0" fontId="13" fillId="0" borderId="31" xfId="0" applyFont="1" applyBorder="1" applyAlignment="1">
      <alignment horizontal="left"/>
    </xf>
    <xf numFmtId="0" fontId="7" fillId="5" borderId="9" xfId="0" applyFont="1" applyFill="1" applyBorder="1" applyAlignment="1">
      <alignment horizontal="left"/>
    </xf>
    <xf numFmtId="0" fontId="7" fillId="5" borderId="11" xfId="0" applyFont="1" applyFill="1" applyBorder="1" applyAlignment="1">
      <alignment horizontal="left"/>
    </xf>
    <xf numFmtId="0" fontId="7" fillId="5" borderId="12" xfId="0" applyFont="1" applyFill="1" applyBorder="1" applyAlignment="1">
      <alignment horizontal="left"/>
    </xf>
    <xf numFmtId="0" fontId="0" fillId="0" borderId="27" xfId="0" applyFont="1" applyBorder="1" applyAlignment="1">
      <alignment horizontal="left"/>
    </xf>
    <xf numFmtId="0" fontId="0" fillId="0" borderId="6" xfId="0" applyFont="1" applyBorder="1" applyAlignment="1">
      <alignment horizontal="left"/>
    </xf>
    <xf numFmtId="0" fontId="0" fillId="0" borderId="28" xfId="0" applyFont="1" applyBorder="1" applyAlignment="1">
      <alignment horizontal="left"/>
    </xf>
    <xf numFmtId="0" fontId="0" fillId="0" borderId="29" xfId="0" applyFont="1" applyBorder="1" applyAlignment="1">
      <alignment horizontal="left"/>
    </xf>
    <xf numFmtId="0" fontId="0" fillId="0" borderId="5" xfId="0" applyFont="1" applyBorder="1" applyAlignment="1">
      <alignment horizontal="left"/>
    </xf>
    <xf numFmtId="0" fontId="0" fillId="0" borderId="30" xfId="0" applyFont="1" applyBorder="1" applyAlignment="1">
      <alignment horizontal="left"/>
    </xf>
    <xf numFmtId="0" fontId="0" fillId="2" borderId="2" xfId="0" applyFill="1" applyBorder="1" applyAlignment="1">
      <alignment horizontal="left"/>
    </xf>
    <xf numFmtId="0" fontId="0" fillId="2" borderId="19" xfId="0" applyFill="1" applyBorder="1" applyAlignment="1">
      <alignment horizontal="left"/>
    </xf>
    <xf numFmtId="0" fontId="0" fillId="2" borderId="34" xfId="0" applyFill="1" applyBorder="1" applyAlignment="1">
      <alignment horizontal="left"/>
    </xf>
    <xf numFmtId="0" fontId="0" fillId="0" borderId="31"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32" xfId="0" applyFont="1" applyBorder="1" applyAlignment="1">
      <alignment horizontal="left" vertical="top" wrapText="1" indent="1"/>
    </xf>
    <xf numFmtId="0" fontId="2" fillId="0" borderId="29" xfId="0" applyFont="1" applyBorder="1" applyAlignment="1">
      <alignment horizontal="left" vertical="top" wrapText="1"/>
    </xf>
    <xf numFmtId="0" fontId="2" fillId="0" borderId="5" xfId="0" applyFont="1" applyBorder="1" applyAlignment="1">
      <alignment horizontal="left" vertical="top" wrapText="1"/>
    </xf>
    <xf numFmtId="0" fontId="2" fillId="0" borderId="30" xfId="0" applyFont="1" applyBorder="1" applyAlignment="1">
      <alignment horizontal="left" vertical="top" wrapText="1"/>
    </xf>
    <xf numFmtId="0" fontId="0" fillId="0" borderId="16" xfId="0" applyFont="1" applyBorder="1" applyAlignment="1">
      <alignment horizontal="left"/>
    </xf>
    <xf numFmtId="0" fontId="0" fillId="0" borderId="17" xfId="0" applyFont="1" applyBorder="1" applyAlignment="1">
      <alignment horizontal="left"/>
    </xf>
    <xf numFmtId="0" fontId="6" fillId="0" borderId="21" xfId="0" applyFont="1" applyBorder="1" applyAlignment="1">
      <alignment horizontal="center" vertical="top"/>
    </xf>
    <xf numFmtId="0" fontId="6" fillId="0" borderId="22" xfId="0" applyFont="1" applyBorder="1" applyAlignment="1">
      <alignment horizontal="center" vertical="top"/>
    </xf>
    <xf numFmtId="0" fontId="6" fillId="0" borderId="23" xfId="0" applyFont="1" applyBorder="1" applyAlignment="1">
      <alignment horizontal="center" vertical="top"/>
    </xf>
    <xf numFmtId="0" fontId="6" fillId="4" borderId="20" xfId="0" applyFont="1" applyFill="1" applyBorder="1" applyAlignment="1">
      <alignment horizontal="center" vertical="top" wrapText="1" shrinkToFit="1"/>
    </xf>
    <xf numFmtId="0" fontId="6" fillId="4" borderId="24" xfId="0" applyFont="1" applyFill="1" applyBorder="1" applyAlignment="1">
      <alignment horizontal="center" vertical="top" wrapText="1" shrinkToFit="1"/>
    </xf>
    <xf numFmtId="0" fontId="12" fillId="0" borderId="25" xfId="0" applyFont="1" applyBorder="1" applyAlignment="1">
      <alignment horizontal="left" vertical="top" wrapText="1"/>
    </xf>
    <xf numFmtId="0" fontId="12" fillId="0" borderId="18" xfId="0" applyFont="1" applyBorder="1" applyAlignment="1">
      <alignment horizontal="left" vertical="top" wrapText="1"/>
    </xf>
    <xf numFmtId="0" fontId="12" fillId="0" borderId="26" xfId="0" applyFont="1" applyBorder="1" applyAlignment="1">
      <alignment horizontal="left" vertical="top" wrapText="1"/>
    </xf>
    <xf numFmtId="0" fontId="12" fillId="0" borderId="20" xfId="0" applyFont="1" applyBorder="1" applyAlignment="1">
      <alignment horizontal="left"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0" fillId="0" borderId="39" xfId="0" applyBorder="1" applyAlignment="1">
      <alignment horizontal="left" vertical="top" wrapText="1"/>
    </xf>
    <xf numFmtId="0" fontId="0" fillId="0" borderId="36"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11" fillId="0" borderId="27" xfId="0" applyFont="1" applyBorder="1" applyAlignment="1">
      <alignment horizontal="left" vertical="top" wrapText="1" indent="1"/>
    </xf>
    <xf numFmtId="0" fontId="11" fillId="0" borderId="6" xfId="0" applyFont="1" applyBorder="1" applyAlignment="1">
      <alignment horizontal="left" vertical="top" wrapText="1" indent="1"/>
    </xf>
    <xf numFmtId="0" fontId="11" fillId="0" borderId="28" xfId="0" applyFont="1" applyBorder="1" applyAlignment="1">
      <alignment horizontal="left" vertical="top" wrapText="1" indent="1"/>
    </xf>
    <xf numFmtId="0" fontId="12" fillId="0" borderId="31" xfId="0" applyFont="1" applyBorder="1" applyAlignment="1">
      <alignment horizontal="left" vertical="top" wrapText="1"/>
    </xf>
    <xf numFmtId="0" fontId="12" fillId="0" borderId="0" xfId="0" applyFont="1" applyBorder="1" applyAlignment="1">
      <alignment horizontal="left" vertical="top" wrapText="1"/>
    </xf>
    <xf numFmtId="0" fontId="12" fillId="0" borderId="32" xfId="0" applyFont="1" applyBorder="1" applyAlignment="1">
      <alignment horizontal="left" vertical="top" wrapText="1"/>
    </xf>
    <xf numFmtId="0" fontId="4" fillId="0" borderId="23" xfId="68" applyBorder="1" applyAlignment="1">
      <alignment horizontal="right"/>
    </xf>
    <xf numFmtId="0" fontId="4" fillId="0" borderId="24" xfId="68" applyBorder="1" applyAlignment="1">
      <alignment horizontal="right"/>
    </xf>
    <xf numFmtId="0" fontId="0" fillId="0" borderId="20" xfId="0" applyBorder="1" applyAlignment="1">
      <alignment horizontal="left"/>
    </xf>
    <xf numFmtId="0" fontId="0" fillId="0" borderId="23" xfId="0" applyBorder="1" applyAlignment="1">
      <alignment horizontal="left"/>
    </xf>
    <xf numFmtId="0" fontId="13" fillId="6" borderId="1" xfId="0" applyFont="1" applyFill="1" applyBorder="1" applyAlignment="1">
      <alignment horizontal="left"/>
    </xf>
    <xf numFmtId="0" fontId="13" fillId="6" borderId="4" xfId="0" applyFont="1" applyFill="1" applyBorder="1" applyAlignment="1">
      <alignment horizontal="left"/>
    </xf>
    <xf numFmtId="0" fontId="13" fillId="6" borderId="23" xfId="0" applyFont="1" applyFill="1" applyBorder="1" applyAlignment="1">
      <alignment horizontal="left"/>
    </xf>
    <xf numFmtId="0" fontId="13" fillId="6" borderId="24" xfId="0" applyFont="1" applyFill="1" applyBorder="1" applyAlignment="1">
      <alignment horizontal="left"/>
    </xf>
  </cellXfs>
  <cellStyles count="69">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8862718-69B4-4168-90E6-2AA4F478A4C1}" diskRevisions="1" revisionId="36" version="2">
  <header guid="{F8862718-69B4-4168-90E6-2AA4F478A4C1}" dateTime="2016-05-03T09:16:57" maxSheetId="2" userName="Remi quimper" r:id="rId8" minRId="19" maxRId="35">
    <sheetIdMap count="1">
      <sheetId val="1"/>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1">
    <oc r="B2" t="inlineStr">
      <is>
        <t>Annual cost saving when using a VS600 or a VS600M truck simulator for training</t>
      </is>
    </oc>
    <nc r="B2" t="inlineStr">
      <is>
        <t>Annual cost saving when using a VS60-S Shifting simulator for training</t>
      </is>
    </nc>
  </rcc>
  <rcc rId="20" sId="1">
    <oc r="B3" t="inlineStr">
      <is>
        <t>The cost saving is based on replacing training hours on the truck with training hours on the simulator where regulations permit.</t>
      </is>
    </oc>
    <nc r="B3" t="inlineStr">
      <is>
        <t>The cost saving is based on replacing training hours on the truck with training hours on the simulator</t>
      </is>
    </nc>
  </rcc>
  <rcc rId="21" sId="1">
    <oc r="E21">
      <f>C21</f>
    </oc>
    <nc r="E21"/>
  </rcc>
  <rcc rId="22" sId="1">
    <oc r="B25" t="inlineStr">
      <is>
        <t>Price of your simulator</t>
      </is>
    </oc>
    <nc r="B25" t="inlineStr">
      <is>
        <t>Price of your Shifting simulator</t>
      </is>
    </nc>
  </rcc>
  <rcc rId="23" sId="1">
    <oc r="G12" t="inlineStr">
      <is>
        <t>Cost savings from the truck simulator</t>
      </is>
    </oc>
    <nc r="G12" t="inlineStr">
      <is>
        <t>Cost savings from the Shifting simulator</t>
      </is>
    </nc>
  </rcc>
  <rcc rId="24" sId="1">
    <oc r="C33" t="inlineStr">
      <is>
        <t>One instructor can provide efficient training on multiple simulators at the same time</t>
      </is>
    </oc>
    <nc r="C33"/>
  </rcc>
  <rcc rId="25" sId="1">
    <oc r="B37" t="inlineStr">
      <is>
        <t>Copyright 2015 Virage Simulation, All rights reserved</t>
      </is>
    </oc>
    <nc r="B37" t="inlineStr">
      <is>
        <t>Copyright 2016 Virage Simulation, All rights reserved</t>
      </is>
    </nc>
  </rcc>
  <rcc rId="26" sId="1">
    <oc r="E12" t="inlineStr">
      <is>
        <t>Truck simulator</t>
      </is>
    </oc>
    <nc r="E12" t="inlineStr">
      <is>
        <t>Shifting Smulator</t>
      </is>
    </nc>
  </rcc>
  <rrc rId="27" sId="1" ref="A33:XFD33" action="insertRow"/>
  <rcc rId="28" sId="1" odxf="1" dxf="1">
    <nc r="B33" t="inlineStr">
      <is>
        <t>What about two or more simulators?</t>
      </is>
    </nc>
    <odxf>
      <font/>
    </odxf>
    <ndxf>
      <font>
        <color auto="1"/>
      </font>
    </ndxf>
  </rcc>
  <rcc rId="29" sId="1">
    <oc r="B34" t="inlineStr">
      <is>
        <t>What about two or more simulators?</t>
      </is>
    </oc>
    <nc r="B34" t="inlineStr">
      <is>
        <t>This simulator can pay by itself using the money saved in operating cost</t>
      </is>
    </nc>
  </rcc>
  <rcc rId="30" sId="1" numFmtId="34">
    <oc r="C25">
      <v>115000</v>
    </oc>
    <nc r="C25">
      <v>62500</v>
    </nc>
  </rcc>
  <rcc rId="31" sId="1">
    <oc r="D25" t="inlineStr">
      <is>
        <t>Request a quote from Virage Simulation at 1-877-456-1556, Info@VirageSimulation.com.  Prices may vary from $95 000 to $150 000.</t>
      </is>
    </oc>
    <nc r="D25" t="inlineStr">
      <is>
        <t>Request a quote from Virage Simulation at 1-877-456-1556, Info@VirageSimulation.com.  Price may vary. Quantity discount available.</t>
      </is>
    </nc>
  </rcc>
  <rcc rId="32" sId="1" numFmtId="34">
    <oc r="C26">
      <v>50000</v>
    </oc>
    <nc r="C26">
      <v>40000</v>
    </nc>
  </rcc>
  <rcc rId="33" sId="1">
    <oc r="C11">
      <v>2000</v>
    </oc>
    <nc r="C11">
      <v>1000</v>
    </nc>
  </rcc>
  <rcc rId="34" sId="1">
    <oc r="B24" t="inlineStr">
      <is>
        <t xml:space="preserve">**Based on using the simulator 50% of the time for self-paced practice (without instructor supervision). A substantial percentage of simulator-based training can be done without the intervention of an instructor. </t>
      </is>
    </oc>
    <nc r="B24" t="inlineStr">
      <is>
        <t>**Based on using the simulator for self-paced practice (without instructor supervision)</t>
      </is>
    </nc>
  </rcc>
  <rcc rId="35" sId="1">
    <oc r="B36">
      <f>IF(C29&lt;2,"Bottom line:  Better training at lower cost!","")</f>
    </oc>
    <nc r="B36">
      <f>IF(C29&lt;2,"Bottom line:  Better and faster at lower cost!","")</f>
    </nc>
  </rcc>
  <rcv guid="{618FBBC2-5BE5-4D79-85E8-07FDCA816F38}" action="delete"/>
  <rdn rId="0" localSheetId="1" customView="1" name="Z_618FBBC2_5BE5_4D79_85E8_07FDCA816F38_.wvu.PrintArea" hidden="1" oldHidden="1">
    <formula>Sheet1!$B$2:$H$40</formula>
    <oldFormula>Sheet1!$B$2:$H$40</oldFormula>
  </rdn>
  <rcv guid="{618FBBC2-5BE5-4D79-85E8-07FDCA816F3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8862718-69B4-4168-90E6-2AA4F478A4C1}" name="Remi quimper" id="-1824161015" dateTime="2016-05-03T09:06:2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VirageSimulation.com"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zoomScaleNormal="100" zoomScalePageLayoutView="200" workbookViewId="0">
      <selection activeCell="B36" sqref="B36"/>
    </sheetView>
  </sheetViews>
  <sheetFormatPr defaultColWidth="8.85546875" defaultRowHeight="15"/>
  <cols>
    <col min="1" max="1" width="3.42578125" style="8" customWidth="1"/>
    <col min="2" max="2" width="37" style="1" customWidth="1"/>
    <col min="3" max="3" width="12.42578125" style="1" customWidth="1"/>
    <col min="4" max="5" width="12.42578125" customWidth="1"/>
    <col min="6" max="6" width="16.42578125" customWidth="1"/>
    <col min="7" max="7" width="12" customWidth="1"/>
    <col min="8" max="8" width="12.42578125" customWidth="1"/>
    <col min="9" max="9" width="2" customWidth="1"/>
    <col min="10" max="10" width="11" customWidth="1"/>
    <col min="11" max="11" width="9.85546875" customWidth="1"/>
    <col min="14" max="14" width="12.85546875" customWidth="1"/>
    <col min="15" max="15" width="14.7109375" bestFit="1" customWidth="1"/>
  </cols>
  <sheetData>
    <row r="1" spans="1:8" ht="6" customHeight="1" thickBot="1"/>
    <row r="2" spans="1:8" s="7" customFormat="1" ht="21.75" thickBot="1">
      <c r="A2" s="9"/>
      <c r="B2" s="72" t="s">
        <v>31</v>
      </c>
      <c r="C2" s="73"/>
      <c r="D2" s="73"/>
      <c r="E2" s="73"/>
      <c r="F2" s="73"/>
      <c r="G2" s="73"/>
      <c r="H2" s="74"/>
    </row>
    <row r="3" spans="1:8">
      <c r="B3" s="75" t="s">
        <v>32</v>
      </c>
      <c r="C3" s="76"/>
      <c r="D3" s="76"/>
      <c r="E3" s="76"/>
      <c r="F3" s="76"/>
      <c r="G3" s="76"/>
      <c r="H3" s="77"/>
    </row>
    <row r="4" spans="1:8">
      <c r="B4" s="87" t="s">
        <v>13</v>
      </c>
      <c r="C4" s="88"/>
      <c r="D4" s="88"/>
      <c r="E4" s="88"/>
      <c r="F4" s="88"/>
      <c r="G4" s="88"/>
      <c r="H4" s="89"/>
    </row>
    <row r="5" spans="1:8" ht="32.25" customHeight="1">
      <c r="B5" s="84" t="s">
        <v>17</v>
      </c>
      <c r="C5" s="85"/>
      <c r="D5" s="85"/>
      <c r="E5" s="85"/>
      <c r="F5" s="85"/>
      <c r="G5" s="85"/>
      <c r="H5" s="86"/>
    </row>
    <row r="6" spans="1:8" ht="34.5" customHeight="1">
      <c r="B6" s="84" t="s">
        <v>18</v>
      </c>
      <c r="C6" s="85"/>
      <c r="D6" s="85"/>
      <c r="E6" s="85"/>
      <c r="F6" s="85"/>
      <c r="G6" s="85"/>
      <c r="H6" s="86"/>
    </row>
    <row r="7" spans="1:8" ht="15" customHeight="1">
      <c r="B7" s="84" t="s">
        <v>25</v>
      </c>
      <c r="C7" s="85"/>
      <c r="D7" s="85"/>
      <c r="E7" s="85"/>
      <c r="F7" s="85"/>
      <c r="G7" s="85"/>
      <c r="H7" s="86"/>
    </row>
    <row r="8" spans="1:8" ht="15" customHeight="1">
      <c r="B8" s="84" t="s">
        <v>26</v>
      </c>
      <c r="C8" s="85"/>
      <c r="D8" s="85"/>
      <c r="E8" s="85"/>
      <c r="F8" s="85"/>
      <c r="G8" s="85"/>
      <c r="H8" s="86"/>
    </row>
    <row r="9" spans="1:8" ht="15" customHeight="1">
      <c r="B9" s="107" t="s">
        <v>19</v>
      </c>
      <c r="C9" s="108"/>
      <c r="D9" s="108"/>
      <c r="E9" s="108"/>
      <c r="F9" s="108"/>
      <c r="G9" s="108"/>
      <c r="H9" s="109"/>
    </row>
    <row r="10" spans="1:8" ht="15.75" thickBot="1">
      <c r="B10" s="78"/>
      <c r="C10" s="79"/>
      <c r="D10" s="79"/>
      <c r="E10" s="79"/>
      <c r="F10" s="79"/>
      <c r="G10" s="79"/>
      <c r="H10" s="80"/>
    </row>
    <row r="11" spans="1:8" ht="15.75" thickBot="1">
      <c r="A11" s="8">
        <v>1</v>
      </c>
      <c r="B11" s="45" t="s">
        <v>12</v>
      </c>
      <c r="C11" s="46">
        <v>1000</v>
      </c>
      <c r="D11" s="90"/>
      <c r="E11" s="90"/>
      <c r="F11" s="90"/>
      <c r="G11" s="90"/>
      <c r="H11" s="91"/>
    </row>
    <row r="12" spans="1:8" ht="39" customHeight="1" thickBot="1">
      <c r="B12" s="10"/>
      <c r="C12" s="92" t="s">
        <v>21</v>
      </c>
      <c r="D12" s="93"/>
      <c r="E12" s="94" t="s">
        <v>36</v>
      </c>
      <c r="F12" s="93"/>
      <c r="G12" s="95" t="s">
        <v>34</v>
      </c>
      <c r="H12" s="96"/>
    </row>
    <row r="13" spans="1:8" s="2" customFormat="1" ht="15.75" thickBot="1">
      <c r="A13" s="12"/>
      <c r="B13" s="41" t="s">
        <v>1</v>
      </c>
      <c r="C13" s="42" t="s">
        <v>4</v>
      </c>
      <c r="D13" s="43" t="s">
        <v>0</v>
      </c>
      <c r="E13" s="42" t="s">
        <v>4</v>
      </c>
      <c r="F13" s="44" t="s">
        <v>0</v>
      </c>
      <c r="G13" s="61" t="s">
        <v>4</v>
      </c>
      <c r="H13" s="62" t="s">
        <v>0</v>
      </c>
    </row>
    <row r="14" spans="1:8">
      <c r="A14" s="8">
        <v>2</v>
      </c>
      <c r="B14" s="36" t="s">
        <v>6</v>
      </c>
      <c r="C14" s="37">
        <v>28</v>
      </c>
      <c r="D14" s="38">
        <f>C14*$C$11</f>
        <v>28000</v>
      </c>
      <c r="E14" s="39">
        <v>0.15</v>
      </c>
      <c r="F14" s="40">
        <f>E14*$C$11</f>
        <v>150</v>
      </c>
      <c r="G14" s="63">
        <f>C14-E14</f>
        <v>27.85</v>
      </c>
      <c r="H14" s="64">
        <f>D14-F14</f>
        <v>27850</v>
      </c>
    </row>
    <row r="15" spans="1:8">
      <c r="A15" s="8">
        <v>3</v>
      </c>
      <c r="B15" s="30" t="s">
        <v>2</v>
      </c>
      <c r="C15" s="33"/>
      <c r="D15" s="32">
        <v>5000</v>
      </c>
      <c r="E15" s="26"/>
      <c r="F15" s="27">
        <f>1000</f>
        <v>1000</v>
      </c>
      <c r="G15" s="65">
        <v>0</v>
      </c>
      <c r="H15" s="66">
        <f t="shared" ref="H15:H19" si="0">D15-F15</f>
        <v>4000</v>
      </c>
    </row>
    <row r="16" spans="1:8">
      <c r="A16" s="8">
        <v>4</v>
      </c>
      <c r="B16" s="30" t="s">
        <v>8</v>
      </c>
      <c r="C16" s="33"/>
      <c r="D16" s="32">
        <f>3500*$C$11/2000</f>
        <v>1750</v>
      </c>
      <c r="E16" s="26"/>
      <c r="F16" s="27">
        <f t="shared" ref="F16:G19" si="1">E16*2000</f>
        <v>0</v>
      </c>
      <c r="G16" s="65">
        <f t="shared" si="1"/>
        <v>0</v>
      </c>
      <c r="H16" s="66">
        <f t="shared" si="0"/>
        <v>1750</v>
      </c>
    </row>
    <row r="17" spans="1:13">
      <c r="A17" s="8">
        <v>5</v>
      </c>
      <c r="B17" s="30" t="s">
        <v>3</v>
      </c>
      <c r="C17" s="33"/>
      <c r="D17" s="32">
        <v>2500</v>
      </c>
      <c r="E17" s="26"/>
      <c r="F17" s="27">
        <f t="shared" si="1"/>
        <v>0</v>
      </c>
      <c r="G17" s="65">
        <f t="shared" si="1"/>
        <v>0</v>
      </c>
      <c r="H17" s="66">
        <f t="shared" si="0"/>
        <v>2500</v>
      </c>
    </row>
    <row r="18" spans="1:13">
      <c r="A18" s="8">
        <v>6</v>
      </c>
      <c r="B18" s="30" t="s">
        <v>5</v>
      </c>
      <c r="C18" s="33"/>
      <c r="D18" s="32">
        <v>1000</v>
      </c>
      <c r="E18" s="26"/>
      <c r="F18" s="27">
        <f t="shared" si="1"/>
        <v>0</v>
      </c>
      <c r="G18" s="65">
        <v>0</v>
      </c>
      <c r="H18" s="66">
        <f t="shared" si="0"/>
        <v>1000</v>
      </c>
    </row>
    <row r="19" spans="1:13">
      <c r="A19" s="8">
        <v>7</v>
      </c>
      <c r="B19" s="30" t="s">
        <v>7</v>
      </c>
      <c r="C19" s="33"/>
      <c r="D19" s="32">
        <v>200</v>
      </c>
      <c r="E19" s="26"/>
      <c r="F19" s="27">
        <f t="shared" si="1"/>
        <v>0</v>
      </c>
      <c r="G19" s="65">
        <f t="shared" ref="G19" si="2">F19*2000</f>
        <v>0</v>
      </c>
      <c r="H19" s="66">
        <f t="shared" si="0"/>
        <v>200</v>
      </c>
    </row>
    <row r="20" spans="1:13">
      <c r="A20" s="8">
        <v>8</v>
      </c>
      <c r="B20" s="30" t="s">
        <v>11</v>
      </c>
      <c r="C20" s="33"/>
      <c r="D20" s="32">
        <v>0</v>
      </c>
      <c r="E20" s="26"/>
      <c r="F20" s="27">
        <v>0</v>
      </c>
      <c r="G20" s="65">
        <f t="shared" ref="G20" si="3">F20*2000</f>
        <v>0</v>
      </c>
      <c r="H20" s="66">
        <f t="shared" ref="H20" si="4">D20-F20</f>
        <v>0</v>
      </c>
    </row>
    <row r="21" spans="1:13" ht="15.75" thickBot="1">
      <c r="A21" s="8">
        <v>9</v>
      </c>
      <c r="B21" s="31" t="s">
        <v>10</v>
      </c>
      <c r="C21" s="34">
        <v>25</v>
      </c>
      <c r="D21" s="35">
        <f>C21*$C$11</f>
        <v>25000</v>
      </c>
      <c r="E21" s="28"/>
      <c r="F21" s="29">
        <f>E21*C11*0.5</f>
        <v>0</v>
      </c>
      <c r="G21" s="67">
        <f>C21-E21</f>
        <v>25</v>
      </c>
      <c r="H21" s="68">
        <f>D21-F21</f>
        <v>25000</v>
      </c>
    </row>
    <row r="22" spans="1:13" s="6" customFormat="1" ht="15.75" thickBot="1">
      <c r="A22" s="8">
        <v>10</v>
      </c>
      <c r="B22" s="5" t="s">
        <v>9</v>
      </c>
      <c r="C22" s="54"/>
      <c r="D22" s="55">
        <f>SUM(D14:D21)</f>
        <v>63450</v>
      </c>
      <c r="E22" s="56"/>
      <c r="F22" s="57">
        <f>SUM(F14:F21)</f>
        <v>1150</v>
      </c>
      <c r="G22" s="69"/>
      <c r="H22" s="4"/>
      <c r="J22"/>
      <c r="K22"/>
      <c r="L22"/>
      <c r="M22"/>
    </row>
    <row r="23" spans="1:13" s="6" customFormat="1" ht="15.75" thickBot="1">
      <c r="A23" s="8">
        <v>11</v>
      </c>
      <c r="B23" s="58" t="s">
        <v>23</v>
      </c>
      <c r="C23" s="59"/>
      <c r="D23" s="59"/>
      <c r="E23" s="59"/>
      <c r="F23" s="59"/>
      <c r="G23" s="60"/>
      <c r="H23" s="4">
        <f>SUM(H14:H21)</f>
        <v>62300</v>
      </c>
      <c r="J23"/>
      <c r="K23"/>
      <c r="L23"/>
      <c r="M23"/>
    </row>
    <row r="24" spans="1:13" ht="18" customHeight="1" thickBot="1">
      <c r="B24" s="110" t="s">
        <v>39</v>
      </c>
      <c r="C24" s="111"/>
      <c r="D24" s="111"/>
      <c r="E24" s="111"/>
      <c r="F24" s="111"/>
      <c r="G24" s="111"/>
      <c r="H24" s="112"/>
    </row>
    <row r="25" spans="1:13" ht="33" customHeight="1">
      <c r="A25" s="8">
        <v>12</v>
      </c>
      <c r="B25" s="47" t="s">
        <v>33</v>
      </c>
      <c r="C25" s="48">
        <v>62500</v>
      </c>
      <c r="D25" s="103" t="s">
        <v>38</v>
      </c>
      <c r="E25" s="103"/>
      <c r="F25" s="103"/>
      <c r="G25" s="103"/>
      <c r="H25" s="104"/>
    </row>
    <row r="26" spans="1:13" ht="30.75" customHeight="1">
      <c r="A26" s="8">
        <v>13</v>
      </c>
      <c r="B26" s="20" t="s">
        <v>14</v>
      </c>
      <c r="C26" s="3">
        <v>40000</v>
      </c>
      <c r="D26" s="105" t="s">
        <v>22</v>
      </c>
      <c r="E26" s="105"/>
      <c r="F26" s="105"/>
      <c r="G26" s="105"/>
      <c r="H26" s="106"/>
      <c r="I26" s="53"/>
    </row>
    <row r="27" spans="1:13">
      <c r="A27" s="8">
        <v>14</v>
      </c>
      <c r="B27" s="50"/>
      <c r="C27" s="11">
        <f>C25-C26</f>
        <v>22500</v>
      </c>
      <c r="D27" s="81"/>
      <c r="E27" s="82"/>
      <c r="F27" s="82"/>
      <c r="G27" s="82"/>
      <c r="H27" s="83"/>
      <c r="I27" s="53"/>
    </row>
    <row r="28" spans="1:13">
      <c r="B28" s="19"/>
      <c r="C28" s="17"/>
      <c r="D28" s="17"/>
      <c r="E28" s="17"/>
      <c r="F28" s="17"/>
      <c r="G28" s="17"/>
      <c r="H28" s="18"/>
    </row>
    <row r="29" spans="1:13">
      <c r="A29" s="8">
        <v>15</v>
      </c>
      <c r="B29" s="70" t="s">
        <v>27</v>
      </c>
      <c r="C29" s="51">
        <f>C27/H23</f>
        <v>0.3611556982343499</v>
      </c>
      <c r="D29" s="117" t="s">
        <v>28</v>
      </c>
      <c r="E29" s="117"/>
      <c r="F29" s="117"/>
      <c r="G29" s="117"/>
      <c r="H29" s="118"/>
    </row>
    <row r="30" spans="1:13" ht="15.75" thickBot="1">
      <c r="A30" s="8">
        <v>16</v>
      </c>
      <c r="B30" s="49"/>
      <c r="C30" s="52">
        <f>C29*12</f>
        <v>4.3338683788121983</v>
      </c>
      <c r="D30" s="119" t="s">
        <v>29</v>
      </c>
      <c r="E30" s="119"/>
      <c r="F30" s="119"/>
      <c r="G30" s="119"/>
      <c r="H30" s="120"/>
    </row>
    <row r="31" spans="1:13">
      <c r="B31" s="15"/>
      <c r="C31" s="16"/>
      <c r="D31" s="17"/>
      <c r="E31" s="17"/>
      <c r="F31" s="17"/>
      <c r="G31" s="17"/>
      <c r="H31" s="18"/>
    </row>
    <row r="32" spans="1:13">
      <c r="B32" s="21" t="s">
        <v>15</v>
      </c>
      <c r="C32" s="16" t="s">
        <v>16</v>
      </c>
      <c r="D32" s="17"/>
      <c r="E32" s="17"/>
      <c r="F32" s="17"/>
      <c r="G32" s="17"/>
      <c r="H32" s="18"/>
    </row>
    <row r="33" spans="1:13">
      <c r="B33" s="71" t="s">
        <v>24</v>
      </c>
      <c r="C33" s="16"/>
      <c r="D33" s="17"/>
      <c r="E33" s="17"/>
      <c r="F33" s="17"/>
      <c r="G33" s="17"/>
      <c r="H33" s="18"/>
    </row>
    <row r="34" spans="1:13">
      <c r="B34" s="71" t="s">
        <v>37</v>
      </c>
      <c r="C34" s="16"/>
      <c r="D34" s="17"/>
      <c r="E34" s="17"/>
      <c r="F34" s="17"/>
      <c r="G34" s="17"/>
      <c r="H34" s="18"/>
    </row>
    <row r="35" spans="1:13" ht="6.75" customHeight="1">
      <c r="B35" s="15"/>
      <c r="C35" s="16"/>
      <c r="D35" s="17"/>
      <c r="E35" s="17"/>
      <c r="F35" s="17"/>
      <c r="G35" s="17"/>
      <c r="H35" s="18"/>
    </row>
    <row r="36" spans="1:13" s="14" customFormat="1" ht="21">
      <c r="A36" s="13"/>
      <c r="B36" s="22" t="str">
        <f>IF(C29&lt;2,"Bottom line:  Better and faster at lower cost!","")</f>
        <v>Bottom line:  Better and faster at lower cost!</v>
      </c>
      <c r="C36" s="23"/>
      <c r="D36" s="24"/>
      <c r="E36" s="24"/>
      <c r="F36" s="24"/>
      <c r="G36" s="24"/>
      <c r="H36" s="25"/>
    </row>
    <row r="37" spans="1:13" ht="6.75" customHeight="1">
      <c r="B37" s="15"/>
      <c r="C37" s="16"/>
      <c r="D37" s="17"/>
      <c r="E37" s="17"/>
      <c r="F37" s="17"/>
      <c r="G37" s="17"/>
      <c r="H37" s="18"/>
    </row>
    <row r="38" spans="1:13" ht="15.75" thickBot="1">
      <c r="B38" s="115" t="s">
        <v>35</v>
      </c>
      <c r="C38" s="116"/>
      <c r="D38" s="116"/>
      <c r="E38" s="116"/>
      <c r="F38" s="113" t="s">
        <v>20</v>
      </c>
      <c r="G38" s="113"/>
      <c r="H38" s="114"/>
    </row>
    <row r="39" spans="1:13">
      <c r="B39" s="97" t="s">
        <v>30</v>
      </c>
      <c r="C39" s="98"/>
      <c r="D39" s="98"/>
      <c r="E39" s="98"/>
      <c r="F39" s="98"/>
      <c r="G39" s="98"/>
      <c r="H39" s="99"/>
    </row>
    <row r="40" spans="1:13" ht="31.5" customHeight="1" thickBot="1">
      <c r="B40" s="100"/>
      <c r="C40" s="101"/>
      <c r="D40" s="101"/>
      <c r="E40" s="101"/>
      <c r="F40" s="101"/>
      <c r="G40" s="101"/>
      <c r="H40" s="102"/>
    </row>
  </sheetData>
  <customSheetViews>
    <customSheetView guid="{618FBBC2-5BE5-4D79-85E8-07FDCA816F38}" showPageBreaks="1" fitToPage="1" printArea="1">
      <selection activeCell="B36" sqref="B36"/>
      <pageMargins left="0.75" right="0.75" top="1" bottom="1" header="0.5" footer="0.5"/>
      <pageSetup scale="77" orientation="portrait" horizontalDpi="4294967292" verticalDpi="4294967292" r:id="rId1"/>
    </customSheetView>
    <customSheetView guid="{85C7CAC9-5001-2A4D-BADA-A4540F55C57E}" scale="200" fitToPage="1" topLeftCell="A12">
      <selection activeCell="C25" sqref="C25"/>
      <pageMargins left="0.7" right="0.7" top="0.75" bottom="0.75" header="0.3" footer="0.3"/>
      <pageSetup scale="78" orientation="portrait" horizontalDpi="4294967292" verticalDpi="4294967292"/>
    </customSheetView>
  </customSheetViews>
  <mergeCells count="22">
    <mergeCell ref="B39:H40"/>
    <mergeCell ref="D25:H25"/>
    <mergeCell ref="D26:H26"/>
    <mergeCell ref="B9:H9"/>
    <mergeCell ref="B24:H24"/>
    <mergeCell ref="F38:H38"/>
    <mergeCell ref="B38:E38"/>
    <mergeCell ref="D29:H29"/>
    <mergeCell ref="D30:H30"/>
    <mergeCell ref="B2:H2"/>
    <mergeCell ref="B3:H3"/>
    <mergeCell ref="B10:H10"/>
    <mergeCell ref="D27:H27"/>
    <mergeCell ref="B8:H8"/>
    <mergeCell ref="B4:H4"/>
    <mergeCell ref="B5:H5"/>
    <mergeCell ref="B6:H6"/>
    <mergeCell ref="B7:H7"/>
    <mergeCell ref="D11:H11"/>
    <mergeCell ref="C12:D12"/>
    <mergeCell ref="E12:F12"/>
    <mergeCell ref="G12:H12"/>
  </mergeCells>
  <phoneticPr fontId="3" type="noConversion"/>
  <hyperlinks>
    <hyperlink ref="F38" r:id="rId2"/>
  </hyperlinks>
  <pageMargins left="0.75" right="0.75" top="1" bottom="1" header="0.5" footer="0.5"/>
  <pageSetup scale="77" orientation="portrait" horizontalDpi="4294967292" verticalDpi="4294967292"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Virage Simulation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Virage Simulation</dc:creator>
  <cp:lastModifiedBy>Remi quimper</cp:lastModifiedBy>
  <cp:lastPrinted>2014-12-30T14:42:12Z</cp:lastPrinted>
  <dcterms:created xsi:type="dcterms:W3CDTF">2014-12-04T16:57:44Z</dcterms:created>
  <dcterms:modified xsi:type="dcterms:W3CDTF">2016-05-03T13:16:57Z</dcterms:modified>
  <cp:version>3d</cp:version>
</cp:coreProperties>
</file>